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nsultaymm-my.sharepoint.com/personal/ekaragoz_consulta_com_tr/Documents/Masaüstü/"/>
    </mc:Choice>
  </mc:AlternateContent>
  <bookViews>
    <workbookView xWindow="0" yWindow="0" windowWidth="21600" windowHeight="10380"/>
  </bookViews>
  <sheets>
    <sheet name="Sayfa1" sheetId="1" r:id="rId1"/>
  </sheets>
  <definedNames>
    <definedName name="_xlnm.Print_Area" localSheetId="0">Sayfa1!$A$1:$C$44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44" i="1"/>
  <c r="B43" i="1"/>
  <c r="B4" i="1" l="1"/>
  <c r="B5" i="1" l="1"/>
  <c r="B15" i="1" s="1"/>
  <c r="B6" i="1"/>
  <c r="B9" i="1"/>
  <c r="B10" i="1"/>
  <c r="B7" i="1"/>
  <c r="B17" i="1" l="1"/>
  <c r="B18" i="1" s="1"/>
  <c r="B23" i="1"/>
  <c r="B22" i="1"/>
  <c r="B21" i="1"/>
  <c r="B16" i="1"/>
  <c r="B24" i="1"/>
  <c r="B8" i="1"/>
</calcChain>
</file>

<file path=xl/sharedStrings.xml><?xml version="1.0" encoding="utf-8"?>
<sst xmlns="http://schemas.openxmlformats.org/spreadsheetml/2006/main" count="40" uniqueCount="39">
  <si>
    <t>Asgari Ücret</t>
  </si>
  <si>
    <t>SGK Primi %14</t>
  </si>
  <si>
    <t>İşsizlik Primi %1</t>
  </si>
  <si>
    <t>Gelir Vergisi</t>
  </si>
  <si>
    <t>Asgari Geçim İndirimi</t>
  </si>
  <si>
    <t xml:space="preserve">Damga Vergisi </t>
  </si>
  <si>
    <t>Net Asgari Ücret</t>
  </si>
  <si>
    <t>Prime Esas-Taban-</t>
  </si>
  <si>
    <t>Prime Esas-Tavan-</t>
  </si>
  <si>
    <t>SGK İstisnaları</t>
  </si>
  <si>
    <t>Özel Sağlık + BES</t>
  </si>
  <si>
    <t>Aile Yardımı</t>
  </si>
  <si>
    <t>Yemek Yardımı</t>
  </si>
  <si>
    <t>Çocuk Yardımı</t>
  </si>
  <si>
    <t>Vergi İstisnaları</t>
  </si>
  <si>
    <t>Engellilik Oranları</t>
  </si>
  <si>
    <t>Birinci</t>
  </si>
  <si>
    <t>İkinci</t>
  </si>
  <si>
    <t>Üçüncü</t>
  </si>
  <si>
    <t>Kıdem Tazminatı</t>
  </si>
  <si>
    <t xml:space="preserve"> </t>
  </si>
  <si>
    <t>Asgari Ücret Hesaplamaları</t>
  </si>
  <si>
    <t>Asgari Ücret Artış Oranı</t>
  </si>
  <si>
    <t>Mevcut Asgari Ücret</t>
  </si>
  <si>
    <t>Günlük Taban</t>
  </si>
  <si>
    <t>Günlük Tavan</t>
  </si>
  <si>
    <t>Kıdem Tazminatı Tavanı (1 Temmuz- 31  Aralık 2022)</t>
  </si>
  <si>
    <t>Kıdem Tazminatı Tavanı (1 Ocak 2022- 30 Haziran 2022)</t>
  </si>
  <si>
    <t>Kıdem Tazminatı Tavanı (1 Temmuz- 31  Aralık 2021)</t>
  </si>
  <si>
    <t>Geçerli Tavan</t>
  </si>
  <si>
    <t>Kıdem Tazminatı Tavanı (1 Ocak 2021- 30 Haziran 2021)</t>
  </si>
  <si>
    <t>Asgari Ücret-Aylık</t>
  </si>
  <si>
    <t>Geçerli Tavan-2.Dönem</t>
  </si>
  <si>
    <t>%10,5'luk tahminle</t>
  </si>
  <si>
    <t>%9'luk tahminle</t>
  </si>
  <si>
    <t xml:space="preserve">Vergi Dilimleri </t>
  </si>
  <si>
    <t>32500-68500</t>
  </si>
  <si>
    <t>68500-245.000</t>
  </si>
  <si>
    <t>245.000-775.000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</si>
</sst>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165" fontId="3" fillId="0" borderId="1" xfId="0" applyNumberFormat="1" applyFont="1" applyBorder="1" applyAlignment="1">
      <alignment horizontal="right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H12" sqref="H12"/>
    </sheetView>
  </sheetViews>
  <sheetFormatPr defaultRowHeight="14.5" x14ac:dyDescent="0.35"/>
  <cols>
    <col min="1" max="1" width="47.36328125" style="4" bestFit="1" customWidth="1"/>
    <col min="2" max="2" width="10.1796875" style="10" bestFit="1" customWidth="1"/>
    <col min="3" max="3" width="19.90625" style="5" bestFit="1" customWidth="1"/>
    <col min="7" max="7" width="9.36328125" bestFit="1" customWidth="1"/>
  </cols>
  <sheetData>
    <row r="1" spans="1:7" s="1" customFormat="1" x14ac:dyDescent="0.35">
      <c r="A1" s="2" t="s">
        <v>21</v>
      </c>
      <c r="B1" s="7" t="s">
        <v>20</v>
      </c>
      <c r="C1" s="3"/>
    </row>
    <row r="2" spans="1:7" s="1" customFormat="1" x14ac:dyDescent="0.35">
      <c r="A2" s="2" t="s">
        <v>23</v>
      </c>
      <c r="B2" s="8">
        <v>3577.5</v>
      </c>
      <c r="C2" s="3"/>
    </row>
    <row r="3" spans="1:7" s="1" customFormat="1" x14ac:dyDescent="0.35">
      <c r="A3" s="2" t="s">
        <v>22</v>
      </c>
      <c r="B3" s="14">
        <v>0.35</v>
      </c>
      <c r="C3" s="3"/>
    </row>
    <row r="4" spans="1:7" x14ac:dyDescent="0.35">
      <c r="A4" s="4" t="s">
        <v>0</v>
      </c>
      <c r="B4" s="9">
        <f>B2+(B2*B3)</f>
        <v>4829.625</v>
      </c>
      <c r="E4" s="12"/>
    </row>
    <row r="5" spans="1:7" x14ac:dyDescent="0.35">
      <c r="A5" s="2" t="s">
        <v>31</v>
      </c>
      <c r="B5" s="8">
        <f>ROUND(B4,0)</f>
        <v>4830</v>
      </c>
      <c r="D5" s="13"/>
    </row>
    <row r="6" spans="1:7" x14ac:dyDescent="0.35">
      <c r="A6" s="4" t="s">
        <v>1</v>
      </c>
      <c r="B6" s="9">
        <f>B4*0.14</f>
        <v>676.14750000000004</v>
      </c>
    </row>
    <row r="7" spans="1:7" x14ac:dyDescent="0.35">
      <c r="A7" s="4" t="s">
        <v>2</v>
      </c>
      <c r="B7" s="9">
        <f>B4*0.01</f>
        <v>48.296250000000001</v>
      </c>
    </row>
    <row r="8" spans="1:7" x14ac:dyDescent="0.35">
      <c r="A8" s="4" t="s">
        <v>3</v>
      </c>
      <c r="B8" s="9">
        <f>(B4-B6-B7)*0.15</f>
        <v>615.77718749999997</v>
      </c>
    </row>
    <row r="9" spans="1:7" x14ac:dyDescent="0.35">
      <c r="A9" s="4" t="s">
        <v>4</v>
      </c>
      <c r="B9" s="9">
        <f>B4*0.15*0.5</f>
        <v>362.22187500000001</v>
      </c>
      <c r="G9" s="13"/>
    </row>
    <row r="10" spans="1:7" x14ac:dyDescent="0.35">
      <c r="A10" s="4" t="s">
        <v>5</v>
      </c>
      <c r="B10" s="9">
        <f>B4*0.00759</f>
        <v>36.656853750000003</v>
      </c>
    </row>
    <row r="11" spans="1:7" x14ac:dyDescent="0.35">
      <c r="A11" s="4" t="s">
        <v>6</v>
      </c>
      <c r="B11" s="9">
        <f>B4-B6-B7-B8-B10+B9</f>
        <v>3814.9690837499998</v>
      </c>
    </row>
    <row r="12" spans="1:7" x14ac:dyDescent="0.35">
      <c r="B12" s="9"/>
    </row>
    <row r="13" spans="1:7" x14ac:dyDescent="0.35">
      <c r="B13" s="9"/>
    </row>
    <row r="14" spans="1:7" x14ac:dyDescent="0.35">
      <c r="B14" s="9"/>
    </row>
    <row r="15" spans="1:7" s="1" customFormat="1" x14ac:dyDescent="0.35">
      <c r="A15" s="2" t="s">
        <v>7</v>
      </c>
      <c r="B15" s="8">
        <f>B5</f>
        <v>4830</v>
      </c>
      <c r="C15" s="3"/>
    </row>
    <row r="16" spans="1:7" s="1" customFormat="1" x14ac:dyDescent="0.35">
      <c r="A16" s="2" t="s">
        <v>24</v>
      </c>
      <c r="B16" s="8">
        <f>B15/30</f>
        <v>161</v>
      </c>
      <c r="C16" s="3"/>
    </row>
    <row r="17" spans="1:3" s="1" customFormat="1" x14ac:dyDescent="0.35">
      <c r="A17" s="2" t="s">
        <v>8</v>
      </c>
      <c r="B17" s="8">
        <f>B15*7.5</f>
        <v>36225</v>
      </c>
      <c r="C17" s="3"/>
    </row>
    <row r="18" spans="1:3" s="1" customFormat="1" x14ac:dyDescent="0.35">
      <c r="A18" s="2" t="s">
        <v>25</v>
      </c>
      <c r="B18" s="8">
        <f>B17/30</f>
        <v>1207.5</v>
      </c>
      <c r="C18" s="3"/>
    </row>
    <row r="19" spans="1:3" x14ac:dyDescent="0.35">
      <c r="B19" s="9"/>
    </row>
    <row r="20" spans="1:3" s="1" customFormat="1" x14ac:dyDescent="0.35">
      <c r="A20" s="2" t="s">
        <v>9</v>
      </c>
      <c r="B20" s="8"/>
      <c r="C20" s="3"/>
    </row>
    <row r="21" spans="1:3" x14ac:dyDescent="0.35">
      <c r="A21" s="4" t="s">
        <v>10</v>
      </c>
      <c r="B21" s="9">
        <f>B15*0.3</f>
        <v>1449</v>
      </c>
    </row>
    <row r="22" spans="1:3" x14ac:dyDescent="0.35">
      <c r="A22" s="4" t="s">
        <v>11</v>
      </c>
      <c r="B22" s="9">
        <f>B15*0.1</f>
        <v>483</v>
      </c>
    </row>
    <row r="23" spans="1:3" x14ac:dyDescent="0.35">
      <c r="A23" s="4" t="s">
        <v>12</v>
      </c>
      <c r="B23" s="9">
        <f>B15/30*6/100</f>
        <v>9.66</v>
      </c>
    </row>
    <row r="24" spans="1:3" x14ac:dyDescent="0.35">
      <c r="A24" s="4" t="s">
        <v>13</v>
      </c>
      <c r="B24" s="9">
        <f>B15*2/100</f>
        <v>96.6</v>
      </c>
    </row>
    <row r="25" spans="1:3" x14ac:dyDescent="0.35">
      <c r="B25" s="9"/>
    </row>
    <row r="26" spans="1:3" s="1" customFormat="1" x14ac:dyDescent="0.35">
      <c r="A26" s="2" t="s">
        <v>35</v>
      </c>
      <c r="B26" s="8"/>
      <c r="C26" s="3"/>
    </row>
    <row r="27" spans="1:3" x14ac:dyDescent="0.35">
      <c r="A27" s="6">
        <v>32500</v>
      </c>
      <c r="B27" s="9">
        <v>0.15</v>
      </c>
    </row>
    <row r="28" spans="1:3" x14ac:dyDescent="0.35">
      <c r="A28" s="4" t="s">
        <v>36</v>
      </c>
      <c r="B28" s="9">
        <v>0.2</v>
      </c>
    </row>
    <row r="29" spans="1:3" x14ac:dyDescent="0.35">
      <c r="A29" s="4" t="s">
        <v>37</v>
      </c>
      <c r="B29" s="9">
        <v>0.27</v>
      </c>
    </row>
    <row r="30" spans="1:3" x14ac:dyDescent="0.35">
      <c r="A30" s="4" t="s">
        <v>38</v>
      </c>
      <c r="B30" s="9">
        <v>0.35</v>
      </c>
    </row>
    <row r="31" spans="1:3" x14ac:dyDescent="0.35">
      <c r="A31" s="6">
        <v>775000</v>
      </c>
      <c r="B31" s="9">
        <v>0.04</v>
      </c>
    </row>
    <row r="32" spans="1:3" x14ac:dyDescent="0.35">
      <c r="B32" s="9"/>
    </row>
    <row r="33" spans="1:3" s="1" customFormat="1" x14ac:dyDescent="0.35">
      <c r="A33" s="2" t="s">
        <v>14</v>
      </c>
      <c r="B33" s="8"/>
      <c r="C33" s="3"/>
    </row>
    <row r="34" spans="1:3" x14ac:dyDescent="0.35">
      <c r="A34" s="4" t="s">
        <v>12</v>
      </c>
      <c r="B34" s="9">
        <v>34</v>
      </c>
    </row>
    <row r="35" spans="1:3" x14ac:dyDescent="0.35">
      <c r="A35" s="4" t="s">
        <v>15</v>
      </c>
    </row>
    <row r="36" spans="1:3" x14ac:dyDescent="0.35">
      <c r="A36" s="4" t="s">
        <v>16</v>
      </c>
      <c r="B36" s="5">
        <v>1950</v>
      </c>
    </row>
    <row r="37" spans="1:3" x14ac:dyDescent="0.35">
      <c r="A37" s="4" t="s">
        <v>17</v>
      </c>
      <c r="B37" s="5">
        <v>1100</v>
      </c>
    </row>
    <row r="38" spans="1:3" x14ac:dyDescent="0.35">
      <c r="A38" s="4" t="s">
        <v>18</v>
      </c>
      <c r="B38" s="5">
        <v>485</v>
      </c>
    </row>
    <row r="39" spans="1:3" x14ac:dyDescent="0.35">
      <c r="B39" s="9"/>
    </row>
    <row r="40" spans="1:3" s="1" customFormat="1" x14ac:dyDescent="0.35">
      <c r="A40" s="2" t="s">
        <v>19</v>
      </c>
      <c r="B40" s="8"/>
      <c r="C40" s="3"/>
    </row>
    <row r="41" spans="1:3" x14ac:dyDescent="0.35">
      <c r="A41" s="4" t="s">
        <v>30</v>
      </c>
      <c r="B41" s="11">
        <v>7638.96</v>
      </c>
      <c r="C41" s="4" t="s">
        <v>29</v>
      </c>
    </row>
    <row r="42" spans="1:3" x14ac:dyDescent="0.35">
      <c r="A42" s="4" t="s">
        <v>28</v>
      </c>
      <c r="B42" s="11">
        <v>8284.51</v>
      </c>
      <c r="C42" s="4" t="s">
        <v>32</v>
      </c>
    </row>
    <row r="43" spans="1:3" x14ac:dyDescent="0.35">
      <c r="A43" s="4" t="s">
        <v>27</v>
      </c>
      <c r="B43" s="11">
        <f>B42*115.5/100</f>
        <v>9568.6090500000009</v>
      </c>
      <c r="C43" s="4" t="s">
        <v>33</v>
      </c>
    </row>
    <row r="44" spans="1:3" x14ac:dyDescent="0.35">
      <c r="A44" s="4" t="s">
        <v>26</v>
      </c>
      <c r="B44" s="11">
        <f>B43*113/100</f>
        <v>10812.528226500002</v>
      </c>
      <c r="C44" s="4" t="s">
        <v>34</v>
      </c>
    </row>
    <row r="45" spans="1:3" x14ac:dyDescent="0.35">
      <c r="B45" s="11"/>
    </row>
  </sheetData>
  <pageMargins left="0.7" right="0.7" top="0.75" bottom="0.75" header="0.3" footer="0.3"/>
  <pageSetup paperSize="9" orientation="portrait" r:id="rId1"/>
  <ignoredErrors>
    <ignoredError sqref="B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1D23C76C52ACC49876378021AB67AC4" ma:contentTypeVersion="14" ma:contentTypeDescription="Yeni belge oluşturun." ma:contentTypeScope="" ma:versionID="b0797810cb59a7e4a1f10b2371649b7c">
  <xsd:schema xmlns:xsd="http://www.w3.org/2001/XMLSchema" xmlns:xs="http://www.w3.org/2001/XMLSchema" xmlns:p="http://schemas.microsoft.com/office/2006/metadata/properties" xmlns:ns3="0408ed45-b2e9-4279-8b46-94ca8afb425a" xmlns:ns4="269b772c-7ace-4d7c-8273-c26afd42ca34" targetNamespace="http://schemas.microsoft.com/office/2006/metadata/properties" ma:root="true" ma:fieldsID="a308710837215c0e63c92403facfc973" ns3:_="" ns4:_="">
    <xsd:import namespace="0408ed45-b2e9-4279-8b46-94ca8afb425a"/>
    <xsd:import namespace="269b772c-7ace-4d7c-8273-c26afd42ca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8ed45-b2e9-4279-8b46-94ca8afb4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b772c-7ace-4d7c-8273-c26afd42ca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96A976-F1C4-4D64-97D7-317131164A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876CBB-C85F-4B15-B19E-141161737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8ed45-b2e9-4279-8b46-94ca8afb425a"/>
    <ds:schemaRef ds:uri="269b772c-7ace-4d7c-8273-c26afd42c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B6872D-83F3-40C9-9783-DB4A1015132C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269b772c-7ace-4d7c-8273-c26afd42ca34"/>
    <ds:schemaRef ds:uri="0408ed45-b2e9-4279-8b46-94ca8afb42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Eray Karagöz</dc:creator>
  <cp:lastModifiedBy>Eray Karagöz</cp:lastModifiedBy>
  <cp:lastPrinted>2021-11-08T09:30:22Z</cp:lastPrinted>
  <dcterms:created xsi:type="dcterms:W3CDTF">2021-06-18T04:56:38Z</dcterms:created>
  <dcterms:modified xsi:type="dcterms:W3CDTF">2021-12-07T08:08:58Z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0x010100F1D23C76C52ACC49876378021AB67AC4</vt:lpwstr>
  </property>
</Properties>
</file>